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/>
  <c r="K15"/>
  <c r="L15"/>
  <c r="M15"/>
  <c r="J15"/>
  <c r="K11"/>
  <c r="L11"/>
  <c r="M11"/>
  <c r="N11"/>
  <c r="J11"/>
  <c r="K7"/>
  <c r="L7"/>
  <c r="M7"/>
  <c r="N7"/>
  <c r="J7"/>
  <c r="K3"/>
  <c r="J3"/>
  <c r="L3"/>
  <c r="M3"/>
  <c r="N3"/>
  <c r="B3" l="1"/>
  <c r="C3"/>
  <c r="C15" s="1"/>
  <c r="D3"/>
  <c r="D15" s="1"/>
  <c r="E3"/>
  <c r="E15" s="1"/>
  <c r="F3"/>
  <c r="B4"/>
  <c r="C4"/>
  <c r="D4"/>
  <c r="E4"/>
  <c r="F4"/>
  <c r="B5"/>
  <c r="C5"/>
  <c r="D5"/>
  <c r="E5"/>
  <c r="F5"/>
  <c r="B15"/>
  <c r="F15"/>
  <c r="G15"/>
  <c r="H15"/>
  <c r="I15"/>
</calcChain>
</file>

<file path=xl/sharedStrings.xml><?xml version="1.0" encoding="utf-8"?>
<sst xmlns="http://schemas.openxmlformats.org/spreadsheetml/2006/main" count="22" uniqueCount="16">
  <si>
    <t>All sectors</t>
  </si>
  <si>
    <t>Total number of licenses issued</t>
  </si>
  <si>
    <t>Source: Department of Trade, MoEA</t>
  </si>
  <si>
    <t>Existing Licenses in operation</t>
  </si>
  <si>
    <t>New Licenses registration</t>
  </si>
  <si>
    <t>As of  June 2016</t>
  </si>
  <si>
    <t>As of  June 2017</t>
  </si>
  <si>
    <t>As of  June 2018</t>
  </si>
  <si>
    <t>As of  June 2019</t>
  </si>
  <si>
    <t>As of  June 2020</t>
  </si>
  <si>
    <t>MTRC</t>
  </si>
  <si>
    <t>Retail Trade</t>
  </si>
  <si>
    <t>Wholesale Trade</t>
  </si>
  <si>
    <t>License Category</t>
  </si>
  <si>
    <t>Table 7.4: Number of Trade Licenses by categories, June 2016 - June 2019</t>
  </si>
  <si>
    <t>Note: MTRC means Micro Trade Registration Certificate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</si>
</sst>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 applyBorder="1"/>
    <xf numFmtId="0" fontId="0" fillId="0" borderId="0" xfId="0" applyBorder="1"/>
    <xf numFmtId="37" fontId="4" fillId="0" borderId="0" xfId="0" applyNumberFormat="1" applyFont="1" applyFill="1" applyBorder="1" applyAlignment="1" applyProtection="1">
      <alignment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37" fontId="3" fillId="0" borderId="0" xfId="0" applyNumberFormat="1" applyFont="1" applyFill="1" applyBorder="1" applyAlignment="1" applyProtection="1">
      <alignment horizontal="left" vertical="center" indent="1"/>
    </xf>
    <xf numFmtId="37" fontId="2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/>
    <xf numFmtId="0" fontId="2" fillId="2" borderId="2" xfId="0" quotePrefix="1" applyFont="1" applyFill="1" applyBorder="1" applyAlignment="1">
      <alignment horizontal="right" vertical="center"/>
    </xf>
    <xf numFmtId="0" fontId="2" fillId="2" borderId="3" xfId="0" quotePrefix="1" applyFont="1" applyFill="1" applyBorder="1" applyAlignment="1">
      <alignment horizontal="right" vertical="center"/>
    </xf>
    <xf numFmtId="0" fontId="2" fillId="2" borderId="4" xfId="0" quotePrefix="1" applyFont="1" applyFill="1" applyBorder="1" applyAlignment="1">
      <alignment horizontal="right" vertical="center"/>
    </xf>
    <xf numFmtId="0" fontId="2" fillId="2" borderId="5" xfId="0" quotePrefix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164" fontId="3" fillId="0" borderId="7" xfId="1" applyNumberFormat="1" applyFont="1" applyFill="1" applyBorder="1" applyAlignment="1" applyProtection="1">
      <alignment horizontal="right" vertical="center"/>
    </xf>
    <xf numFmtId="164" fontId="3" fillId="0" borderId="8" xfId="1" applyNumberFormat="1" applyFont="1" applyFill="1" applyBorder="1" applyAlignment="1" applyProtection="1">
      <alignment horizontal="right" vertical="center"/>
    </xf>
    <xf numFmtId="164" fontId="3" fillId="0" borderId="6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164" fontId="2" fillId="0" borderId="8" xfId="1" applyNumberFormat="1" applyFont="1" applyFill="1" applyBorder="1" applyAlignment="1" applyProtection="1">
      <alignment horizontal="right" vertical="center"/>
    </xf>
    <xf numFmtId="164" fontId="2" fillId="0" borderId="10" xfId="1" applyNumberFormat="1" applyFont="1" applyFill="1" applyBorder="1" applyAlignment="1" applyProtection="1">
      <alignment horizontal="right" vertical="center"/>
    </xf>
    <xf numFmtId="164" fontId="2" fillId="0" borderId="9" xfId="1" applyNumberFormat="1" applyFont="1" applyFill="1" applyBorder="1" applyAlignment="1" applyProtection="1">
      <alignment horizontal="right" vertical="center"/>
    </xf>
    <xf numFmtId="164" fontId="2" fillId="0" borderId="11" xfId="1" applyNumberFormat="1" applyFont="1" applyFill="1" applyBorder="1" applyAlignment="1" applyProtection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2" fillId="0" borderId="13" xfId="1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ill="1" applyAlignment="1"/>
    <xf numFmtId="0" fontId="6" fillId="0" borderId="0" xfId="0" applyFont="1"/>
    <xf numFmtId="17" fontId="2" fillId="2" borderId="2" xfId="0" quotePrefix="1" applyNumberFormat="1" applyFont="1" applyFill="1" applyBorder="1" applyAlignment="1">
      <alignment horizontal="left" vertical="center"/>
    </xf>
    <xf numFmtId="164" fontId="2" fillId="0" borderId="6" xfId="1" applyNumberFormat="1" applyFont="1" applyFill="1" applyBorder="1" applyAlignment="1" applyProtection="1">
      <alignment horizontal="left" vertical="center"/>
    </xf>
    <xf numFmtId="164" fontId="3" fillId="0" borderId="6" xfId="1" applyNumberFormat="1" applyFont="1" applyFill="1" applyBorder="1" applyAlignment="1" applyProtection="1">
      <alignment horizontal="left" vertical="center" indent="1"/>
    </xf>
    <xf numFmtId="164" fontId="2" fillId="0" borderId="13" xfId="1" applyNumberFormat="1" applyFont="1" applyFill="1" applyBorder="1" applyAlignment="1" applyProtection="1">
      <alignment horizontal="left" vertical="center"/>
    </xf>
    <xf numFmtId="37" fontId="4" fillId="0" borderId="0" xfId="0" applyNumberFormat="1" applyFont="1" applyFill="1" applyBorder="1" applyAlignment="1" applyProtection="1">
      <alignment horizontal="left" vertical="center"/>
    </xf>
    <xf numFmtId="0" fontId="7" fillId="0" borderId="0" xfId="0" applyFont="1"/>
    <xf numFmtId="1" fontId="2" fillId="2" borderId="2" xfId="0" quotePrefix="1" applyNumberFormat="1" applyFont="1" applyFill="1" applyBorder="1" applyAlignment="1" applyProtection="1">
      <alignment horizontal="right" vertical="center"/>
    </xf>
    <xf numFmtId="37" fontId="3" fillId="0" borderId="0" xfId="0" applyNumberFormat="1" applyFont="1" applyFill="1" applyBorder="1" applyAlignment="1" applyProtection="1">
      <alignment horizontal="left" vertical="center" indent="2"/>
    </xf>
    <xf numFmtId="0" fontId="2" fillId="0" borderId="0" xfId="0" applyFont="1" applyAlignment="1" applyProtection="1">
      <alignment horizontal="left"/>
    </xf>
    <xf numFmtId="164" fontId="2" fillId="0" borderId="0" xfId="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center"/>
    </xf>
    <xf numFmtId="164" fontId="4" fillId="0" borderId="14" xfId="1" applyNumberFormat="1" applyFont="1" applyFill="1" applyBorder="1" applyAlignment="1" applyProtection="1">
      <alignment horizontal="left" vertical="center"/>
    </xf>
    <xf numFmtId="37" fontId="4" fillId="0" borderId="0" xfId="0" applyNumberFormat="1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7"/>
  <sheetViews>
    <sheetView tabSelected="1" zoomScale="112" zoomScaleNormal="112" workbookViewId="0">
      <selection activeCell="K21" sqref="K21"/>
    </sheetView>
  </sheetViews>
  <sheetFormatPr defaultRowHeight="15"/>
  <cols>
    <col min="1" max="1" width="29.85546875" customWidth="1"/>
    <col min="2" max="9" width="0" hidden="1" customWidth="1"/>
    <col min="10" max="14" width="16.5703125" bestFit="1" customWidth="1"/>
    <col min="18" max="18" width="6.42578125" bestFit="1" customWidth="1"/>
    <col min="19" max="25" width="0" hidden="1" customWidth="1"/>
    <col min="26" max="26" width="7.28515625" bestFit="1" customWidth="1"/>
    <col min="27" max="30" width="10.140625" bestFit="1" customWidth="1"/>
  </cols>
  <sheetData>
    <row r="1" spans="1:32" ht="15.75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32">
      <c r="A2" s="30" t="s">
        <v>13</v>
      </c>
      <c r="B2" s="9">
        <v>2008</v>
      </c>
      <c r="C2" s="9">
        <v>2009</v>
      </c>
      <c r="D2" s="10">
        <v>2010</v>
      </c>
      <c r="E2" s="11">
        <v>2011</v>
      </c>
      <c r="F2" s="12">
        <v>2012</v>
      </c>
      <c r="G2" s="12">
        <v>2013</v>
      </c>
      <c r="H2" s="9">
        <v>2014</v>
      </c>
      <c r="I2" s="9">
        <v>2015</v>
      </c>
      <c r="J2" s="36" t="s">
        <v>5</v>
      </c>
      <c r="K2" s="36" t="s">
        <v>6</v>
      </c>
      <c r="L2" s="36" t="s">
        <v>7</v>
      </c>
      <c r="M2" s="36" t="s">
        <v>8</v>
      </c>
      <c r="N2" s="36" t="s">
        <v>9</v>
      </c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</row>
    <row r="3" spans="1:32" ht="15.75">
      <c r="A3" s="31" t="s">
        <v>10</v>
      </c>
      <c r="B3" s="5" t="e">
        <f>#REF!+#REF!</f>
        <v>#REF!</v>
      </c>
      <c r="C3" s="5" t="e">
        <f>#REF!+#REF!</f>
        <v>#REF!</v>
      </c>
      <c r="D3" s="18" t="e">
        <f>#REF!+#REF!</f>
        <v>#REF!</v>
      </c>
      <c r="E3" s="19" t="e">
        <f>#REF!+#REF!</f>
        <v>#REF!</v>
      </c>
      <c r="F3" s="5" t="e">
        <f>#REF!+#REF!</f>
        <v>#REF!</v>
      </c>
      <c r="G3" s="20">
        <v>22331</v>
      </c>
      <c r="H3" s="20">
        <v>27048</v>
      </c>
      <c r="I3" s="13">
        <v>31150</v>
      </c>
      <c r="J3" s="13">
        <f>J4+J5</f>
        <v>7768</v>
      </c>
      <c r="K3" s="13">
        <f>K4+K5</f>
        <v>8861</v>
      </c>
      <c r="L3" s="13">
        <f t="shared" ref="L3:N3" si="0">L4+L5</f>
        <v>11562</v>
      </c>
      <c r="M3" s="13">
        <f t="shared" si="0"/>
        <v>13544</v>
      </c>
      <c r="N3" s="13">
        <f t="shared" si="0"/>
        <v>14662</v>
      </c>
      <c r="O3" s="8"/>
      <c r="Q3" s="29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1"/>
      <c r="AD3" s="1"/>
      <c r="AE3" s="1"/>
      <c r="AF3" s="27"/>
    </row>
    <row r="4" spans="1:32" ht="15.75">
      <c r="A4" s="32" t="s">
        <v>4</v>
      </c>
      <c r="B4" s="1">
        <f>47+515+1867</f>
        <v>2429</v>
      </c>
      <c r="C4" s="1">
        <f>89+595+2665</f>
        <v>3349</v>
      </c>
      <c r="D4" s="14">
        <f>48+573+2750</f>
        <v>3371</v>
      </c>
      <c r="E4" s="15">
        <f>80+814+2709</f>
        <v>3603</v>
      </c>
      <c r="F4" s="1">
        <f>80+862+2690</f>
        <v>3632</v>
      </c>
      <c r="G4" s="16">
        <v>4801</v>
      </c>
      <c r="H4" s="16">
        <v>5092</v>
      </c>
      <c r="I4" s="17">
        <v>4102</v>
      </c>
      <c r="J4" s="17">
        <v>2517</v>
      </c>
      <c r="K4" s="17">
        <v>1805</v>
      </c>
      <c r="L4" s="17">
        <v>2452</v>
      </c>
      <c r="M4" s="17">
        <v>2342</v>
      </c>
      <c r="N4" s="17">
        <v>1768</v>
      </c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1"/>
      <c r="AD4" s="1"/>
      <c r="AE4" s="1"/>
      <c r="AF4" s="27"/>
    </row>
    <row r="5" spans="1:32" ht="15.75">
      <c r="A5" s="32" t="s">
        <v>3</v>
      </c>
      <c r="B5" s="1">
        <f>232+2551+8557</f>
        <v>11340</v>
      </c>
      <c r="C5" s="1">
        <f>261+2708+9771</f>
        <v>12740</v>
      </c>
      <c r="D5" s="14">
        <f>337+3190+11994</f>
        <v>15521</v>
      </c>
      <c r="E5" s="15">
        <f>261+2742+13767</f>
        <v>16770</v>
      </c>
      <c r="F5" s="1">
        <f>322+3437+12032</f>
        <v>15791</v>
      </c>
      <c r="G5" s="16">
        <v>17530</v>
      </c>
      <c r="H5" s="16">
        <v>21956</v>
      </c>
      <c r="I5" s="17">
        <v>27048</v>
      </c>
      <c r="J5" s="17">
        <v>5251</v>
      </c>
      <c r="K5" s="17">
        <v>7056</v>
      </c>
      <c r="L5" s="17">
        <v>9110</v>
      </c>
      <c r="M5" s="17">
        <v>11202</v>
      </c>
      <c r="N5" s="17">
        <v>12894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5"/>
      <c r="AD5" s="5"/>
      <c r="AE5" s="5"/>
      <c r="AF5" s="27"/>
    </row>
    <row r="6" spans="1:32" ht="15.75">
      <c r="A6" s="32" t="s">
        <v>1</v>
      </c>
      <c r="B6" s="1"/>
      <c r="C6" s="1"/>
      <c r="D6" s="14"/>
      <c r="E6" s="15"/>
      <c r="F6" s="1"/>
      <c r="G6" s="16"/>
      <c r="H6" s="16"/>
      <c r="I6" s="17"/>
      <c r="J6" s="17">
        <v>24493</v>
      </c>
      <c r="K6" s="17">
        <v>32147</v>
      </c>
      <c r="L6" s="17">
        <v>34599</v>
      </c>
      <c r="M6" s="17">
        <v>36941</v>
      </c>
      <c r="N6" s="17">
        <v>38709</v>
      </c>
      <c r="O6" s="35"/>
      <c r="P6" s="35"/>
      <c r="Q6" s="35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5"/>
      <c r="AD6" s="5"/>
      <c r="AE6" s="5"/>
      <c r="AF6" s="27"/>
    </row>
    <row r="7" spans="1:32" ht="15.75">
      <c r="A7" s="31" t="s">
        <v>11</v>
      </c>
      <c r="B7" s="1"/>
      <c r="C7" s="1"/>
      <c r="D7" s="14"/>
      <c r="E7" s="15"/>
      <c r="F7" s="1"/>
      <c r="G7" s="16"/>
      <c r="H7" s="16"/>
      <c r="I7" s="17"/>
      <c r="J7" s="13">
        <f>J8+J9</f>
        <v>5297</v>
      </c>
      <c r="K7" s="13">
        <f>K8+K9</f>
        <v>5611</v>
      </c>
      <c r="L7" s="13">
        <f t="shared" ref="L7:N7" si="1">L8+L9</f>
        <v>6924</v>
      </c>
      <c r="M7" s="13">
        <f t="shared" si="1"/>
        <v>9048</v>
      </c>
      <c r="N7" s="13">
        <f t="shared" si="1"/>
        <v>10184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5"/>
      <c r="AD7" s="5"/>
      <c r="AE7" s="5"/>
      <c r="AF7" s="27"/>
    </row>
    <row r="8" spans="1:32" ht="15.75">
      <c r="A8" s="32" t="s">
        <v>4</v>
      </c>
      <c r="B8" s="1"/>
      <c r="C8" s="1"/>
      <c r="D8" s="14"/>
      <c r="E8" s="15"/>
      <c r="F8" s="1"/>
      <c r="G8" s="16"/>
      <c r="H8" s="16"/>
      <c r="I8" s="17"/>
      <c r="J8" s="17">
        <v>1504</v>
      </c>
      <c r="K8" s="17">
        <v>1258</v>
      </c>
      <c r="L8" s="17">
        <v>1638</v>
      </c>
      <c r="M8" s="17">
        <v>2012</v>
      </c>
      <c r="N8" s="17">
        <v>1602</v>
      </c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28"/>
      <c r="AC8" s="5"/>
      <c r="AD8" s="5"/>
      <c r="AE8" s="5"/>
      <c r="AF8" s="27"/>
    </row>
    <row r="9" spans="1:32" ht="15.75">
      <c r="A9" s="32" t="s">
        <v>3</v>
      </c>
      <c r="B9" s="1"/>
      <c r="C9" s="1"/>
      <c r="D9" s="14"/>
      <c r="E9" s="15"/>
      <c r="F9" s="1"/>
      <c r="G9" s="16"/>
      <c r="H9" s="16"/>
      <c r="I9" s="17"/>
      <c r="J9" s="17">
        <v>3793</v>
      </c>
      <c r="K9" s="17">
        <v>4353</v>
      </c>
      <c r="L9" s="17">
        <v>5286</v>
      </c>
      <c r="M9" s="17">
        <v>7036</v>
      </c>
      <c r="N9" s="17">
        <v>8582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5"/>
      <c r="AD9" s="5"/>
      <c r="AE9" s="5"/>
      <c r="AF9" s="27"/>
    </row>
    <row r="10" spans="1:32" ht="15.75">
      <c r="A10" s="32" t="s">
        <v>1</v>
      </c>
      <c r="B10" s="1"/>
      <c r="C10" s="1"/>
      <c r="D10" s="14"/>
      <c r="E10" s="15"/>
      <c r="F10" s="1"/>
      <c r="G10" s="16"/>
      <c r="H10" s="16"/>
      <c r="I10" s="17"/>
      <c r="J10" s="17">
        <v>16480</v>
      </c>
      <c r="K10" s="17">
        <v>17738</v>
      </c>
      <c r="L10" s="17">
        <v>19376</v>
      </c>
      <c r="M10" s="17">
        <v>21388</v>
      </c>
      <c r="N10" s="17">
        <v>22990</v>
      </c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5"/>
      <c r="AD10" s="5"/>
      <c r="AE10" s="5"/>
      <c r="AF10" s="27"/>
    </row>
    <row r="11" spans="1:32" ht="15.75">
      <c r="A11" s="31" t="s">
        <v>12</v>
      </c>
      <c r="B11" s="5"/>
      <c r="C11" s="1"/>
      <c r="D11" s="14"/>
      <c r="E11" s="15"/>
      <c r="F11" s="1"/>
      <c r="G11" s="16"/>
      <c r="H11" s="16"/>
      <c r="I11" s="17"/>
      <c r="J11" s="13">
        <f>J12+J13</f>
        <v>533</v>
      </c>
      <c r="K11" s="13">
        <f t="shared" ref="K11:N11" si="2">K12+K13</f>
        <v>649</v>
      </c>
      <c r="L11" s="13">
        <f t="shared" si="2"/>
        <v>711</v>
      </c>
      <c r="M11" s="13">
        <f t="shared" si="2"/>
        <v>902</v>
      </c>
      <c r="N11" s="13">
        <f t="shared" si="2"/>
        <v>919</v>
      </c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5"/>
      <c r="AD11" s="5"/>
      <c r="AE11" s="5"/>
      <c r="AF11" s="27"/>
    </row>
    <row r="12" spans="1:32" ht="15.75">
      <c r="A12" s="32" t="s">
        <v>4</v>
      </c>
      <c r="B12" s="1"/>
      <c r="C12" s="1"/>
      <c r="D12" s="14"/>
      <c r="E12" s="15"/>
      <c r="F12" s="1"/>
      <c r="G12" s="16"/>
      <c r="H12" s="16"/>
      <c r="I12" s="17"/>
      <c r="J12" s="17">
        <v>160</v>
      </c>
      <c r="K12" s="17">
        <v>175</v>
      </c>
      <c r="L12" s="17">
        <v>141</v>
      </c>
      <c r="M12" s="17">
        <v>176</v>
      </c>
      <c r="N12" s="17">
        <v>97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5"/>
      <c r="AD12" s="5"/>
      <c r="AE12" s="5"/>
      <c r="AF12" s="27"/>
    </row>
    <row r="13" spans="1:32" ht="15.75">
      <c r="A13" s="32" t="s">
        <v>3</v>
      </c>
      <c r="B13" s="1"/>
      <c r="C13" s="1"/>
      <c r="D13" s="14"/>
      <c r="E13" s="15"/>
      <c r="F13" s="1"/>
      <c r="G13" s="16"/>
      <c r="H13" s="16"/>
      <c r="I13" s="17"/>
      <c r="J13" s="17">
        <v>373</v>
      </c>
      <c r="K13" s="17">
        <v>474</v>
      </c>
      <c r="L13" s="17">
        <v>570</v>
      </c>
      <c r="M13" s="17">
        <v>726</v>
      </c>
      <c r="N13" s="17">
        <v>822</v>
      </c>
      <c r="R13" s="3"/>
      <c r="S13" s="3"/>
      <c r="T13" s="3"/>
      <c r="U13" s="3"/>
      <c r="V13" s="3"/>
      <c r="W13" s="3"/>
      <c r="X13" s="3"/>
      <c r="Y13" s="3"/>
      <c r="Z13" s="7"/>
      <c r="AA13" s="5"/>
      <c r="AB13" s="5"/>
      <c r="AC13" s="5"/>
      <c r="AD13" s="5"/>
      <c r="AE13" s="5"/>
      <c r="AF13" s="27"/>
    </row>
    <row r="14" spans="1:32" ht="15.75">
      <c r="A14" s="32" t="s">
        <v>1</v>
      </c>
      <c r="B14" s="1"/>
      <c r="C14" s="1"/>
      <c r="D14" s="14"/>
      <c r="E14" s="15"/>
      <c r="F14" s="1"/>
      <c r="G14" s="16"/>
      <c r="H14" s="16"/>
      <c r="I14" s="17"/>
      <c r="J14" s="17">
        <v>1174</v>
      </c>
      <c r="K14" s="17">
        <v>1349</v>
      </c>
      <c r="L14" s="17">
        <v>1490</v>
      </c>
      <c r="M14" s="17">
        <v>1666</v>
      </c>
      <c r="N14" s="17">
        <v>1763</v>
      </c>
      <c r="R14" s="3"/>
      <c r="S14" s="3"/>
      <c r="T14" s="3"/>
      <c r="U14" s="3"/>
      <c r="V14" s="3"/>
      <c r="W14" s="3"/>
      <c r="X14" s="3"/>
      <c r="Y14" s="3"/>
      <c r="Z14" s="7"/>
      <c r="AA14" s="5"/>
      <c r="AB14" s="5"/>
      <c r="AC14" s="5"/>
      <c r="AD14" s="5"/>
      <c r="AE14" s="5"/>
      <c r="AF14" s="27"/>
    </row>
    <row r="15" spans="1:32">
      <c r="A15" s="33" t="s">
        <v>0</v>
      </c>
      <c r="B15" s="21" t="e">
        <f>#REF!+#REF!+#REF!+B3</f>
        <v>#REF!</v>
      </c>
      <c r="C15" s="21" t="e">
        <f>#REF!+#REF!+#REF!+C3</f>
        <v>#REF!</v>
      </c>
      <c r="D15" s="22" t="e">
        <f>#REF!+#REF!+#REF!+D3</f>
        <v>#REF!</v>
      </c>
      <c r="E15" s="23" t="e">
        <f>#REF!+#REF!+#REF!+E3</f>
        <v>#REF!</v>
      </c>
      <c r="F15" s="21" t="e">
        <f>#REF!+#REF!+#REF!+F3</f>
        <v>#REF!</v>
      </c>
      <c r="G15" s="24" t="e">
        <f>#REF!+#REF!+#REF!+G3+#REF!</f>
        <v>#REF!</v>
      </c>
      <c r="H15" s="24" t="e">
        <f>#REF!+#REF!+#REF!+H3+#REF!</f>
        <v>#REF!</v>
      </c>
      <c r="I15" s="25" t="e">
        <f>#REF!+#REF!+#REF!+I3+#REF!</f>
        <v>#REF!</v>
      </c>
      <c r="J15" s="25">
        <f>J3+J7+J11</f>
        <v>13598</v>
      </c>
      <c r="K15" s="25">
        <f t="shared" ref="K15:M15" si="3">K3+K7+K11</f>
        <v>15121</v>
      </c>
      <c r="L15" s="25">
        <f t="shared" si="3"/>
        <v>19197</v>
      </c>
      <c r="M15" s="25">
        <f t="shared" si="3"/>
        <v>23494</v>
      </c>
      <c r="N15" s="25">
        <f>N3+N7+N11</f>
        <v>25765</v>
      </c>
      <c r="R15" s="7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2">
      <c r="A16" s="41" t="s">
        <v>15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5"/>
      <c r="R16" s="7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26">
      <c r="A17" s="42" t="s">
        <v>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26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26" ht="15.75">
      <c r="A19" s="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7"/>
    </row>
    <row r="20" spans="1:26" ht="15.75" customHeight="1">
      <c r="A20" s="37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9"/>
      <c r="O20" s="39"/>
      <c r="P20" s="39"/>
    </row>
    <row r="21" spans="1:26" ht="15.75">
      <c r="A21" s="37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7"/>
      <c r="Z21" s="3"/>
    </row>
    <row r="22" spans="1:26" ht="15.75">
      <c r="A22" s="3"/>
      <c r="B22" s="3"/>
      <c r="C22" s="3"/>
      <c r="D22" s="3"/>
      <c r="E22" s="3"/>
      <c r="F22" s="3"/>
      <c r="G22" s="3"/>
      <c r="H22" s="3"/>
      <c r="I22" s="3"/>
      <c r="J22" s="7"/>
      <c r="K22" s="5"/>
      <c r="L22" s="5"/>
      <c r="M22" s="5"/>
      <c r="N22" s="5"/>
      <c r="O22" s="5"/>
      <c r="P22" s="26"/>
    </row>
    <row r="23" spans="1:26" ht="15.75">
      <c r="J23" s="6"/>
      <c r="K23" s="1"/>
      <c r="L23" s="1"/>
      <c r="M23" s="1"/>
      <c r="N23" s="1"/>
      <c r="O23" s="1"/>
      <c r="P23" s="27"/>
    </row>
    <row r="24" spans="1:26" ht="15.75">
      <c r="J24" s="6"/>
      <c r="K24" s="1"/>
      <c r="L24" s="1"/>
      <c r="M24" s="1"/>
      <c r="N24" s="1"/>
      <c r="O24" s="1"/>
      <c r="P24" s="27"/>
    </row>
    <row r="25" spans="1:26" ht="15.75">
      <c r="J25" s="7"/>
      <c r="K25" s="5"/>
      <c r="L25" s="5"/>
      <c r="M25" s="5"/>
      <c r="N25" s="5"/>
      <c r="O25" s="5"/>
      <c r="P25" s="27"/>
    </row>
    <row r="26" spans="1:26" ht="15.75">
      <c r="N26" s="5"/>
      <c r="O26" s="5"/>
      <c r="P26" s="2"/>
    </row>
    <row r="27" spans="1:26" ht="15.75">
      <c r="N27" s="4"/>
      <c r="O27" s="1"/>
      <c r="P27" s="2"/>
    </row>
  </sheetData>
  <mergeCells count="5">
    <mergeCell ref="A17:K17"/>
    <mergeCell ref="A1:P1"/>
    <mergeCell ref="N20:P20"/>
    <mergeCell ref="P8:AA8"/>
    <mergeCell ref="A16:M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cp:lastPrinted>2020-06-15T04:52:06Z</cp:lastPrinted>
  <dcterms:created xsi:type="dcterms:W3CDTF">2020-05-14T05:11:36Z</dcterms:created>
  <dcterms:modified xsi:type="dcterms:W3CDTF">2020-10-02T06:49:52Z</dcterms:modified>
</cp:coreProperties>
</file>